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 2011" sheetId="1" r:id="rId1"/>
    <sheet name="Cober y Medicion" sheetId="2" r:id="rId2"/>
    <sheet name="Cap y Distrib" sheetId="3" r:id="rId3"/>
    <sheet name="Hoja2" sheetId="4" r:id="rId4"/>
  </sheets>
  <definedNames>
    <definedName name="_xlnm.Print_Area" localSheetId="0">'Resumen Anual 2011'!$B$2:$O$94</definedName>
  </definedNames>
  <calcPr fullCalcOnLoad="1"/>
</workbook>
</file>

<file path=xl/sharedStrings.xml><?xml version="1.0" encoding="utf-8"?>
<sst xmlns="http://schemas.openxmlformats.org/spreadsheetml/2006/main" count="132" uniqueCount="110">
  <si>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</si>
  <si>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</si>
  <si>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</si>
  <si>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</si>
  <si>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</si>
  <si>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</si>
  <si>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</si>
  <si>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</si>
  <si>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</si>
  <si>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</si>
  <si>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</si>
  <si>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</si>
  <si>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</si>
  <si>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</si>
  <si>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</si>
  <si>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</si>
  <si>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</si>
  <si>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</si>
  <si>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</si>
  <si>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</si>
  <si>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</si>
  <si>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</si>
  <si>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</si>
  <si>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</si>
  <si>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</si>
  <si>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</si>
  <si>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</si>
  <si>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</si>
  <si>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</si>
  <si>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</si>
  <si>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</si>
  <si>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</si>
  <si>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</si>
  <si>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</si>
  <si>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</si>
  <si>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</si>
  <si>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</si>
  <si>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</si>
  <si>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</si>
  <si>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</si>
  <si>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</si>
  <si>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</si>
  <si>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</si>
  <si>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</si>
  <si>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</si>
  <si>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</si>
  <si>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</si>
  <si>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</si>
  <si>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</si>
  <si>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</si>
  <si>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E039. Otros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</si>
  <si>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</si>
  <si>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</si>
  <si>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</si>
  <si>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</si>
  <si>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</si>
  <si>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</si>
  <si>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</si>
  <si>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</si>
  <si>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</si>
  <si>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</si>
  <si>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</si>
  <si>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</si>
  <si>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</si>
  <si>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</si>
  <si>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</si>
  <si>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</si>
  <si>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</si>
  <si>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</si>
  <si>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</si>
  <si>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</si>
  <si>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</si>
  <si>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</si>
  <si>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</si>
  <si>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</si>
  <si>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</si>
  <si>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</si>
  <si>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</si>
  <si>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</si>
  <si>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</si>
  <si>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</si>
  <si>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</si>
  <si>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</si>
  <si>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</si>
  <si>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</si>
  <si>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</si>
  <si>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</si>
  <si>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</si>
  <si>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</si>
  <si>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</si>
  <si>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</si>
  <si>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</si>
  <si>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</si>
  <si>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</si>
  <si>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</si>
  <si>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</si>
  <si>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</si>
  <si>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</si>
  <si>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</si>
  <si>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</si>
  <si>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</si>
  <si>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</si>
  <si>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</si>
  <si>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</si>
  <si>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</si>
  <si>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Micrmedición</t>
  </si>
  <si>
    <t>EPS</t>
  </si>
  <si>
    <t>AGUAS DE LA LIMA</t>
  </si>
  <si>
    <t>ND</t>
  </si>
  <si>
    <t>E048. Morosidad acumulada</t>
  </si>
</sst>
</file>

<file path=xl/styles.xml><?xml version="1.0" encoding="utf-8"?>
<styleSheet xmlns="http://schemas.openxmlformats.org/spreadsheetml/2006/main">
  <numFmts count="16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u val="single"/>
      <sz val="12"/>
      <color indexed="8"/>
      <name val="Calibri"/>
      <family val="2"/>
    </font>
    <font>
      <b/>
      <sz val="11"/>
      <name val="Verdan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double">
        <color indexed="17"/>
      </left>
      <right/>
      <top style="double">
        <color indexed="17"/>
      </top>
      <bottom/>
    </border>
    <border>
      <left/>
      <right/>
      <top style="double">
        <color indexed="17"/>
      </top>
      <bottom/>
    </border>
    <border>
      <left/>
      <right style="double">
        <color indexed="17"/>
      </right>
      <top style="double">
        <color indexed="17"/>
      </top>
      <bottom/>
    </border>
    <border>
      <left style="double">
        <color indexed="17"/>
      </left>
      <right/>
      <top/>
      <bottom style="double">
        <color indexed="17"/>
      </bottom>
    </border>
    <border>
      <left/>
      <right/>
      <top/>
      <bottom style="double">
        <color indexed="17"/>
      </bottom>
    </border>
    <border>
      <left/>
      <right style="double">
        <color indexed="17"/>
      </right>
      <top/>
      <bottom style="double">
        <color indexed="17"/>
      </bottom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" fillId="0" borderId="9" applyNumberFormat="0" applyFill="0" applyAlignment="0" applyProtection="0"/>
  </cellStyleXfs>
  <cellXfs count="111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4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4" fillId="5" borderId="1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20" borderId="29" xfId="0" applyFont="1" applyFill="1" applyBorder="1" applyAlignment="1">
      <alignment vertical="top" wrapText="1"/>
    </xf>
    <xf numFmtId="4" fontId="1" fillId="10" borderId="30" xfId="0" applyNumberFormat="1" applyFont="1" applyFill="1" applyBorder="1" applyAlignment="1">
      <alignment horizontal="center"/>
    </xf>
    <xf numFmtId="4" fontId="1" fillId="10" borderId="31" xfId="0" applyNumberFormat="1" applyFont="1" applyFill="1" applyBorder="1" applyAlignment="1">
      <alignment horizontal="center"/>
    </xf>
    <xf numFmtId="4" fontId="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4" fillId="5" borderId="11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4" fillId="5" borderId="29" xfId="0" applyFont="1" applyFill="1" applyBorder="1" applyAlignment="1">
      <alignment horizontal="right" vertical="top" wrapText="1"/>
    </xf>
    <xf numFmtId="0" fontId="2" fillId="24" borderId="33" xfId="0" applyFont="1" applyFill="1" applyBorder="1" applyAlignment="1">
      <alignment vertical="top" wrapText="1"/>
    </xf>
    <xf numFmtId="0" fontId="2" fillId="24" borderId="35" xfId="0" applyFont="1" applyFill="1" applyBorder="1" applyAlignment="1">
      <alignment vertical="top" wrapText="1"/>
    </xf>
    <xf numFmtId="0" fontId="2" fillId="24" borderId="29" xfId="0" applyFont="1" applyFill="1" applyBorder="1" applyAlignment="1">
      <alignment vertical="top" wrapText="1"/>
    </xf>
    <xf numFmtId="0" fontId="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5" fillId="9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8" fillId="7" borderId="51" xfId="0" applyFont="1" applyFill="1" applyBorder="1" applyAlignment="1">
      <alignment/>
    </xf>
    <xf numFmtId="0" fontId="9" fillId="7" borderId="51" xfId="0" applyFont="1" applyFill="1" applyBorder="1" applyAlignment="1">
      <alignment/>
    </xf>
    <xf numFmtId="0" fontId="0" fillId="7" borderId="52" xfId="0" applyFill="1" applyBorder="1" applyAlignment="1">
      <alignment/>
    </xf>
    <xf numFmtId="0" fontId="1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/>
    </xf>
    <xf numFmtId="0" fontId="0" fillId="7" borderId="55" xfId="0" applyFill="1" applyBorder="1" applyAlignment="1">
      <alignment/>
    </xf>
    <xf numFmtId="0" fontId="10" fillId="0" borderId="0" xfId="0" applyFont="1" applyAlignment="1">
      <alignment/>
    </xf>
    <xf numFmtId="0" fontId="11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6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21"/>
          <c:w val="0.69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5">
                  <c:v>4776</c:v>
                </c:pt>
                <c:pt idx="6">
                  <c:v>4855</c:v>
                </c:pt>
                <c:pt idx="7">
                  <c:v>6429</c:v>
                </c:pt>
                <c:pt idx="8">
                  <c:v>6252</c:v>
                </c:pt>
                <c:pt idx="9">
                  <c:v>6252</c:v>
                </c:pt>
                <c:pt idx="10">
                  <c:v>6272</c:v>
                </c:pt>
                <c:pt idx="11">
                  <c:v>6421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5">
                  <c:v>11200</c:v>
                </c:pt>
                <c:pt idx="6">
                  <c:v>11200</c:v>
                </c:pt>
                <c:pt idx="7">
                  <c:v>11200</c:v>
                </c:pt>
                <c:pt idx="8">
                  <c:v>11200</c:v>
                </c:pt>
                <c:pt idx="9">
                  <c:v>11200</c:v>
                </c:pt>
                <c:pt idx="10">
                  <c:v>11200</c:v>
                </c:pt>
                <c:pt idx="11">
                  <c:v>11200</c:v>
                </c:pt>
              </c:numCache>
            </c:numRef>
          </c:val>
          <c:smooth val="0"/>
        </c:ser>
        <c:marker val="1"/>
        <c:axId val="95028"/>
        <c:axId val="855253"/>
      </c:lineChart>
      <c:catAx>
        <c:axId val="9502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5253"/>
        <c:crosses val="autoZero"/>
        <c:auto val="1"/>
        <c:lblOffset val="100"/>
        <c:tickLblSkip val="1"/>
        <c:noMultiLvlLbl val="0"/>
      </c:catAx>
      <c:valAx>
        <c:axId val="855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6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5">
                  <c:v>4776</c:v>
                </c:pt>
                <c:pt idx="6">
                  <c:v>4855</c:v>
                </c:pt>
                <c:pt idx="7">
                  <c:v>6429</c:v>
                </c:pt>
                <c:pt idx="8">
                  <c:v>6252</c:v>
                </c:pt>
                <c:pt idx="9">
                  <c:v>6252</c:v>
                </c:pt>
                <c:pt idx="10">
                  <c:v>6272</c:v>
                </c:pt>
                <c:pt idx="11">
                  <c:v>6421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6639"/>
        <c:crosses val="autoZero"/>
        <c:auto val="1"/>
        <c:lblOffset val="100"/>
        <c:tickLblSkip val="1"/>
        <c:noMultiLvlLbl val="0"/>
      </c:catAx>
      <c:valAx>
        <c:axId val="21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97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0.0025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95"/>
          <c:w val="0.9615"/>
          <c:h val="0.847"/>
        </c:manualLayout>
      </c:layout>
      <c:area3DChart>
        <c:grouping val="standard"/>
        <c:varyColors val="0"/>
        <c:ser>
          <c:idx val="0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5">
                  <c:v>4776</c:v>
                </c:pt>
                <c:pt idx="6">
                  <c:v>4855</c:v>
                </c:pt>
                <c:pt idx="7">
                  <c:v>6429</c:v>
                </c:pt>
                <c:pt idx="8">
                  <c:v>6252</c:v>
                </c:pt>
                <c:pt idx="9">
                  <c:v>6252</c:v>
                </c:pt>
                <c:pt idx="10">
                  <c:v>6272</c:v>
                </c:pt>
                <c:pt idx="11">
                  <c:v>6421</c:v>
                </c:pt>
              </c:numCache>
            </c:numRef>
          </c:val>
        </c:ser>
        <c:ser>
          <c:idx val="1"/>
          <c:order val="1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5">
                  <c:v>11200</c:v>
                </c:pt>
                <c:pt idx="6">
                  <c:v>11200</c:v>
                </c:pt>
                <c:pt idx="7">
                  <c:v>11200</c:v>
                </c:pt>
                <c:pt idx="8">
                  <c:v>11200</c:v>
                </c:pt>
                <c:pt idx="9">
                  <c:v>11200</c:v>
                </c:pt>
                <c:pt idx="10">
                  <c:v>11200</c:v>
                </c:pt>
                <c:pt idx="11">
                  <c:v>11200</c:v>
                </c:pt>
              </c:numCache>
            </c:numRef>
          </c:val>
        </c:ser>
        <c:axId val="19499752"/>
        <c:axId val="41280041"/>
        <c:axId val="35976050"/>
      </c:area3DChart>
      <c:catAx>
        <c:axId val="19499752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99752"/>
        <c:crossesAt val="1"/>
        <c:crossBetween val="midCat"/>
        <c:dispUnits/>
      </c:valAx>
      <c:ser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8004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2745"/>
          <c:w val="0.24025"/>
          <c:h val="0.2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275"/>
          <c:w val="0.682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2011'!$C$20:$N$20</c:f>
              <c:numCach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48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2011'!$C$22:$N$22</c:f>
              <c:numCache>
                <c:ptCount val="12"/>
                <c:pt idx="5">
                  <c:v>383600</c:v>
                </c:pt>
                <c:pt idx="6">
                  <c:v>383600</c:v>
                </c:pt>
                <c:pt idx="7">
                  <c:v>383600</c:v>
                </c:pt>
                <c:pt idx="8">
                  <c:v>383600</c:v>
                </c:pt>
                <c:pt idx="9">
                  <c:v>383600</c:v>
                </c:pt>
                <c:pt idx="10">
                  <c:v>383600</c:v>
                </c:pt>
                <c:pt idx="11">
                  <c:v>383600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2011'!$C$25:$N$25</c:f>
              <c:numCache>
                <c:ptCount val="12"/>
                <c:pt idx="5">
                  <c:v>383600</c:v>
                </c:pt>
                <c:pt idx="6">
                  <c:v>383600</c:v>
                </c:pt>
                <c:pt idx="7">
                  <c:v>383600</c:v>
                </c:pt>
                <c:pt idx="8">
                  <c:v>383600</c:v>
                </c:pt>
                <c:pt idx="9">
                  <c:v>383600</c:v>
                </c:pt>
                <c:pt idx="10">
                  <c:v>383600</c:v>
                </c:pt>
                <c:pt idx="11">
                  <c:v>383600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90182"/>
        <c:crosses val="autoZero"/>
        <c:auto val="1"/>
        <c:lblOffset val="100"/>
        <c:tickLblSkip val="1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2011'!$B$23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2011'!$C$23:$N$23</c:f>
              <c:numCache>
                <c:ptCount val="12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'Resumen Anual 2011'!$B$24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2011'!$C$24:$N$24</c:f>
              <c:numCache>
                <c:ptCount val="12"/>
                <c:pt idx="5">
                  <c:v>383600</c:v>
                </c:pt>
                <c:pt idx="6">
                  <c:v>383600</c:v>
                </c:pt>
                <c:pt idx="7">
                  <c:v>383600</c:v>
                </c:pt>
                <c:pt idx="8">
                  <c:v>383600</c:v>
                </c:pt>
                <c:pt idx="9">
                  <c:v>383600</c:v>
                </c:pt>
                <c:pt idx="10">
                  <c:v>383600</c:v>
                </c:pt>
                <c:pt idx="11">
                  <c:v>383600</c:v>
                </c:pt>
              </c:numCache>
            </c:numRef>
          </c:val>
        </c:ser>
        <c:axId val="18693911"/>
        <c:axId val="34027472"/>
      </c:areaChart>
      <c:catAx>
        <c:axId val="1869391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27472"/>
        <c:crosses val="autoZero"/>
        <c:auto val="1"/>
        <c:lblOffset val="100"/>
        <c:tickLblSkip val="1"/>
        <c:noMultiLvlLbl val="0"/>
      </c:catAx>
      <c:valAx>
        <c:axId val="3402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39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924425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14</xdr:col>
      <xdr:colOff>723900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62000"/>
        <a:ext cx="4010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924425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715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81525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I3" sqref="I3"/>
    </sheetView>
  </sheetViews>
  <sheetFormatPr defaultColWidth="11.421875" defaultRowHeight="15"/>
  <cols>
    <col min="1" max="1" width="1.28515625" style="0" customWidth="1"/>
    <col min="2" max="2" width="66.57421875" style="4" customWidth="1"/>
    <col min="3" max="7" width="11.7109375" style="0" bestFit="1" customWidth="1"/>
    <col min="8" max="8" width="12.57421875" style="0" bestFit="1" customWidth="1"/>
    <col min="9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3.57421875" style="0" bestFit="1" customWidth="1"/>
  </cols>
  <sheetData>
    <row r="1" ht="5.25" customHeight="1">
      <c r="B1" t="s">
        <v>102</v>
      </c>
    </row>
    <row r="2" spans="2:5" ht="15.75">
      <c r="B2" s="58" t="s">
        <v>0</v>
      </c>
      <c r="C2" s="106" t="s">
        <v>107</v>
      </c>
      <c r="D2" s="107"/>
      <c r="E2" s="107"/>
    </row>
    <row r="3" spans="2:5" ht="16.5" thickBot="1">
      <c r="B3" s="59" t="s">
        <v>1</v>
      </c>
      <c r="C3" s="108">
        <v>2011</v>
      </c>
      <c r="D3" s="107"/>
      <c r="E3" s="107"/>
    </row>
    <row r="4" spans="2:15" ht="15.75" thickBot="1">
      <c r="B4" s="60"/>
      <c r="C4" s="23" t="s">
        <v>84</v>
      </c>
      <c r="D4" s="16" t="s">
        <v>85</v>
      </c>
      <c r="E4" s="16" t="s">
        <v>86</v>
      </c>
      <c r="F4" s="16" t="s">
        <v>87</v>
      </c>
      <c r="G4" s="16" t="s">
        <v>88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16" t="s">
        <v>94</v>
      </c>
      <c r="N4" s="64" t="s">
        <v>95</v>
      </c>
      <c r="O4" s="92" t="s">
        <v>96</v>
      </c>
    </row>
    <row r="5" spans="2:15" ht="15">
      <c r="B5" s="61" t="s">
        <v>2</v>
      </c>
      <c r="C5" s="24"/>
      <c r="D5" s="15"/>
      <c r="E5" s="15"/>
      <c r="F5" s="15"/>
      <c r="G5" s="15"/>
      <c r="H5" s="15"/>
      <c r="I5" s="15"/>
      <c r="J5" s="15"/>
      <c r="K5" s="15"/>
      <c r="L5" s="15"/>
      <c r="M5" s="15"/>
      <c r="N5" s="65"/>
      <c r="O5" s="76"/>
    </row>
    <row r="6" spans="2:15" ht="15.75" thickBot="1">
      <c r="B6" s="62" t="s">
        <v>3</v>
      </c>
      <c r="C6" s="43"/>
      <c r="D6" s="11"/>
      <c r="E6" s="11"/>
      <c r="F6" s="11"/>
      <c r="G6" s="11"/>
      <c r="H6" s="11"/>
      <c r="I6" s="11"/>
      <c r="J6" s="11"/>
      <c r="K6" s="11"/>
      <c r="L6" s="11"/>
      <c r="M6" s="11"/>
      <c r="N6" s="66"/>
      <c r="O6" s="77"/>
    </row>
    <row r="7" spans="2:15" ht="15.75" thickBot="1">
      <c r="B7" s="44" t="s">
        <v>4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67"/>
      <c r="O7" s="78"/>
    </row>
    <row r="8" spans="2:15" ht="15">
      <c r="B8" s="63" t="s">
        <v>5</v>
      </c>
      <c r="C8" s="25">
        <v>56168</v>
      </c>
      <c r="D8" s="25">
        <f>C8+97</f>
        <v>56265</v>
      </c>
      <c r="E8" s="25">
        <f aca="true" t="shared" si="0" ref="E8:N8">D8+97</f>
        <v>56362</v>
      </c>
      <c r="F8" s="25">
        <f t="shared" si="0"/>
        <v>56459</v>
      </c>
      <c r="G8" s="25">
        <f t="shared" si="0"/>
        <v>56556</v>
      </c>
      <c r="H8" s="25">
        <f t="shared" si="0"/>
        <v>56653</v>
      </c>
      <c r="I8" s="25">
        <f t="shared" si="0"/>
        <v>56750</v>
      </c>
      <c r="J8" s="25">
        <f t="shared" si="0"/>
        <v>56847</v>
      </c>
      <c r="K8" s="25">
        <f t="shared" si="0"/>
        <v>56944</v>
      </c>
      <c r="L8" s="25">
        <f t="shared" si="0"/>
        <v>57041</v>
      </c>
      <c r="M8" s="25">
        <f t="shared" si="0"/>
        <v>57138</v>
      </c>
      <c r="N8" s="25">
        <f t="shared" si="0"/>
        <v>57235</v>
      </c>
      <c r="O8" s="20">
        <f>N8</f>
        <v>57235</v>
      </c>
    </row>
    <row r="9" spans="2:15" ht="15">
      <c r="B9" s="61" t="s">
        <v>6</v>
      </c>
      <c r="C9" s="26"/>
      <c r="D9" s="26"/>
      <c r="E9" s="26"/>
      <c r="F9" s="26"/>
      <c r="G9" s="26"/>
      <c r="H9" s="109">
        <f>H8/H10</f>
        <v>5.058303571428572</v>
      </c>
      <c r="I9" s="109">
        <f aca="true" t="shared" si="1" ref="I9:N9">I8/I10</f>
        <v>5.066964285714286</v>
      </c>
      <c r="J9" s="109">
        <f t="shared" si="1"/>
        <v>5.075625</v>
      </c>
      <c r="K9" s="109">
        <f t="shared" si="1"/>
        <v>5.0842857142857145</v>
      </c>
      <c r="L9" s="109">
        <f t="shared" si="1"/>
        <v>5.0929464285714285</v>
      </c>
      <c r="M9" s="109">
        <f t="shared" si="1"/>
        <v>5.101607142857143</v>
      </c>
      <c r="N9" s="109">
        <f t="shared" si="1"/>
        <v>5.1102678571428575</v>
      </c>
      <c r="O9" s="110">
        <f>N9</f>
        <v>5.1102678571428575</v>
      </c>
    </row>
    <row r="10" spans="2:15" ht="15">
      <c r="B10" s="61" t="s">
        <v>7</v>
      </c>
      <c r="C10" s="27"/>
      <c r="D10" s="7"/>
      <c r="E10" s="7"/>
      <c r="F10" s="7"/>
      <c r="G10" s="7"/>
      <c r="H10" s="7">
        <v>11200</v>
      </c>
      <c r="I10" s="7">
        <v>11200</v>
      </c>
      <c r="J10" s="7">
        <v>11200</v>
      </c>
      <c r="K10" s="7">
        <v>11200</v>
      </c>
      <c r="L10" s="7">
        <v>11200</v>
      </c>
      <c r="M10" s="7">
        <v>11200</v>
      </c>
      <c r="N10" s="7">
        <v>11200</v>
      </c>
      <c r="O10" s="21">
        <f>N10</f>
        <v>11200</v>
      </c>
    </row>
    <row r="11" spans="2:15" ht="15">
      <c r="B11" s="61" t="s">
        <v>103</v>
      </c>
      <c r="C11" s="28"/>
      <c r="D11" s="6"/>
      <c r="E11" s="6"/>
      <c r="F11" s="6"/>
      <c r="G11" s="6"/>
      <c r="H11" s="6">
        <v>746.39</v>
      </c>
      <c r="I11" s="6">
        <v>746.39</v>
      </c>
      <c r="J11" s="6">
        <v>746.39</v>
      </c>
      <c r="K11" s="6">
        <v>746.39</v>
      </c>
      <c r="L11" s="6">
        <v>746.39</v>
      </c>
      <c r="M11" s="6">
        <v>746.39</v>
      </c>
      <c r="N11" s="6">
        <v>746.39</v>
      </c>
      <c r="O11" s="80">
        <f>N11</f>
        <v>746.39</v>
      </c>
    </row>
    <row r="12" spans="2:15" ht="15.75" thickBot="1">
      <c r="B12" s="62" t="s">
        <v>8</v>
      </c>
      <c r="C12" s="2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1">
        <f>N12</f>
        <v>0</v>
      </c>
    </row>
    <row r="13" spans="2:15" ht="15.75" thickBot="1">
      <c r="B13" s="44" t="s">
        <v>9</v>
      </c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0"/>
      <c r="O13" s="82" t="s">
        <v>102</v>
      </c>
    </row>
    <row r="14" spans="2:16" ht="15">
      <c r="B14" s="63" t="s">
        <v>10</v>
      </c>
      <c r="C14" s="25"/>
      <c r="D14" s="12"/>
      <c r="E14" s="12"/>
      <c r="F14" s="12"/>
      <c r="G14" s="12"/>
      <c r="H14" s="12">
        <v>4776</v>
      </c>
      <c r="I14" s="12">
        <v>4855</v>
      </c>
      <c r="J14" s="12">
        <v>6429</v>
      </c>
      <c r="K14" s="12">
        <v>6252</v>
      </c>
      <c r="L14" s="12">
        <v>6252</v>
      </c>
      <c r="M14" s="12">
        <v>6272</v>
      </c>
      <c r="N14" s="12">
        <v>6421</v>
      </c>
      <c r="O14" s="20">
        <f>N14</f>
        <v>6421</v>
      </c>
      <c r="P14" s="105"/>
    </row>
    <row r="15" spans="2:17" ht="28.5">
      <c r="B15" s="61" t="s">
        <v>11</v>
      </c>
      <c r="C15" s="27"/>
      <c r="D15" s="7"/>
      <c r="E15" s="7"/>
      <c r="F15" s="7"/>
      <c r="G15" s="7"/>
      <c r="H15" s="7">
        <v>520</v>
      </c>
      <c r="I15" s="7">
        <v>79</v>
      </c>
      <c r="J15" s="7">
        <v>1574</v>
      </c>
      <c r="K15" s="7">
        <v>0</v>
      </c>
      <c r="L15" s="7">
        <v>0</v>
      </c>
      <c r="M15" s="7">
        <v>0</v>
      </c>
      <c r="N15" s="69">
        <v>0</v>
      </c>
      <c r="O15" s="21">
        <f>SUM(C15:N15)</f>
        <v>2173</v>
      </c>
      <c r="Q15" s="105"/>
    </row>
    <row r="16" spans="2:15" ht="15">
      <c r="B16" s="61" t="s">
        <v>12</v>
      </c>
      <c r="C16" s="27"/>
      <c r="D16" s="7"/>
      <c r="E16" s="7"/>
      <c r="F16" s="7"/>
      <c r="G16" s="7"/>
      <c r="H16" s="7">
        <v>5739</v>
      </c>
      <c r="I16" s="7">
        <v>5801</v>
      </c>
      <c r="J16" s="7">
        <v>7682</v>
      </c>
      <c r="K16" s="7">
        <v>7037</v>
      </c>
      <c r="L16" s="7">
        <v>7037</v>
      </c>
      <c r="M16" s="7">
        <v>6496</v>
      </c>
      <c r="N16" s="69">
        <v>6495</v>
      </c>
      <c r="O16" s="21">
        <f>N16</f>
        <v>6495</v>
      </c>
    </row>
    <row r="17" spans="2:15" ht="28.5">
      <c r="B17" s="61" t="s">
        <v>13</v>
      </c>
      <c r="C17" s="27"/>
      <c r="D17" s="7"/>
      <c r="E17" s="7"/>
      <c r="F17" s="7"/>
      <c r="G17" s="7"/>
      <c r="H17" s="7" t="s">
        <v>108</v>
      </c>
      <c r="I17" s="7" t="s">
        <v>108</v>
      </c>
      <c r="J17" s="7" t="s">
        <v>108</v>
      </c>
      <c r="K17" s="7">
        <v>1</v>
      </c>
      <c r="L17" s="7">
        <v>0</v>
      </c>
      <c r="M17" s="7">
        <v>0</v>
      </c>
      <c r="N17" s="69">
        <v>0</v>
      </c>
      <c r="O17" s="21">
        <f>SUM(C17:N17)</f>
        <v>1</v>
      </c>
    </row>
    <row r="18" spans="2:15" ht="28.5">
      <c r="B18" s="61" t="s">
        <v>14</v>
      </c>
      <c r="C18" s="27"/>
      <c r="D18" s="7"/>
      <c r="E18" s="7"/>
      <c r="F18" s="7"/>
      <c r="G18" s="7"/>
      <c r="H18" s="7">
        <v>1154</v>
      </c>
      <c r="I18" s="7">
        <v>62</v>
      </c>
      <c r="J18" s="7">
        <v>0</v>
      </c>
      <c r="K18" s="7">
        <v>0</v>
      </c>
      <c r="L18" s="7">
        <v>0</v>
      </c>
      <c r="M18" s="7">
        <v>0</v>
      </c>
      <c r="N18" s="69">
        <v>0</v>
      </c>
      <c r="O18" s="21">
        <f>SUM(C18:N18)</f>
        <v>1216</v>
      </c>
    </row>
    <row r="19" spans="2:15" ht="15">
      <c r="B19" s="61" t="s">
        <v>15</v>
      </c>
      <c r="C19" s="27"/>
      <c r="D19" s="27"/>
      <c r="E19" s="27"/>
      <c r="F19" s="7"/>
      <c r="G19" s="7"/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1">
        <f>N19</f>
        <v>0</v>
      </c>
    </row>
    <row r="20" spans="2:15" ht="15.75" thickBot="1">
      <c r="B20" s="62" t="s">
        <v>16</v>
      </c>
      <c r="C20" s="31"/>
      <c r="D20" s="31"/>
      <c r="E20" s="31"/>
      <c r="F20" s="31"/>
      <c r="G20" s="31"/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22">
        <f>N20</f>
        <v>0</v>
      </c>
    </row>
    <row r="21" spans="2:15" ht="15.75" thickBot="1">
      <c r="B21" s="44" t="s">
        <v>17</v>
      </c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0"/>
      <c r="O21" s="82"/>
    </row>
    <row r="22" spans="2:15" ht="15">
      <c r="B22" s="63" t="s">
        <v>18</v>
      </c>
      <c r="C22" s="25"/>
      <c r="D22" s="25"/>
      <c r="E22" s="25"/>
      <c r="F22" s="25"/>
      <c r="G22" s="25"/>
      <c r="H22" s="25">
        <v>383600</v>
      </c>
      <c r="I22" s="25">
        <v>383600</v>
      </c>
      <c r="J22" s="25">
        <v>383600</v>
      </c>
      <c r="K22" s="25">
        <v>383600</v>
      </c>
      <c r="L22" s="25">
        <v>383600</v>
      </c>
      <c r="M22" s="25">
        <v>383600</v>
      </c>
      <c r="N22" s="25">
        <v>383600</v>
      </c>
      <c r="O22" s="20">
        <f>SUM(C22:N22)</f>
        <v>2685200</v>
      </c>
    </row>
    <row r="23" spans="2:15" ht="15">
      <c r="B23" s="61" t="s">
        <v>19</v>
      </c>
      <c r="C23" s="27"/>
      <c r="D23" s="27"/>
      <c r="E23" s="27"/>
      <c r="F23" s="27"/>
      <c r="G23" s="27"/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1">
        <f>SUM(C23:N23)</f>
        <v>0</v>
      </c>
    </row>
    <row r="24" spans="2:15" ht="15">
      <c r="B24" s="61" t="s">
        <v>20</v>
      </c>
      <c r="C24" s="27"/>
      <c r="D24" s="27"/>
      <c r="E24" s="27"/>
      <c r="F24" s="27"/>
      <c r="G24" s="27"/>
      <c r="H24" s="27">
        <v>383600</v>
      </c>
      <c r="I24" s="27">
        <v>383600</v>
      </c>
      <c r="J24" s="27">
        <v>383600</v>
      </c>
      <c r="K24" s="27">
        <v>383600</v>
      </c>
      <c r="L24" s="27">
        <v>383600</v>
      </c>
      <c r="M24" s="27">
        <v>383600</v>
      </c>
      <c r="N24" s="27">
        <v>383600</v>
      </c>
      <c r="O24" s="21">
        <f>SUM(C24:N24)</f>
        <v>2685200</v>
      </c>
    </row>
    <row r="25" spans="2:15" ht="15.75" thickBot="1">
      <c r="B25" s="62" t="s">
        <v>21</v>
      </c>
      <c r="C25" s="31"/>
      <c r="D25" s="31"/>
      <c r="E25" s="31"/>
      <c r="F25" s="31"/>
      <c r="G25" s="31"/>
      <c r="H25" s="31">
        <v>383600</v>
      </c>
      <c r="I25" s="31">
        <v>383600</v>
      </c>
      <c r="J25" s="31">
        <v>383600</v>
      </c>
      <c r="K25" s="31">
        <v>383600</v>
      </c>
      <c r="L25" s="31">
        <v>383600</v>
      </c>
      <c r="M25" s="31">
        <v>383600</v>
      </c>
      <c r="N25" s="31">
        <v>383600</v>
      </c>
      <c r="O25" s="22">
        <f>SUM(C25:N25)</f>
        <v>2685200</v>
      </c>
    </row>
    <row r="26" spans="2:15" ht="15.75" thickBot="1">
      <c r="B26" s="44" t="s">
        <v>22</v>
      </c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0"/>
      <c r="O26" s="82" t="s">
        <v>102</v>
      </c>
    </row>
    <row r="27" spans="2:15" ht="28.5">
      <c r="B27" s="63" t="s">
        <v>23</v>
      </c>
      <c r="C27" s="32"/>
      <c r="D27" s="32"/>
      <c r="E27" s="32"/>
      <c r="F27" s="32"/>
      <c r="G27" s="32"/>
      <c r="H27" s="32">
        <v>3</v>
      </c>
      <c r="I27" s="32">
        <v>3</v>
      </c>
      <c r="J27" s="32">
        <v>3</v>
      </c>
      <c r="K27" s="32">
        <v>3</v>
      </c>
      <c r="L27" s="32">
        <v>3</v>
      </c>
      <c r="M27" s="32">
        <v>3</v>
      </c>
      <c r="N27" s="32">
        <v>3</v>
      </c>
      <c r="O27" s="83">
        <f aca="true" t="shared" si="2" ref="O27:O33">SUM(C27:N27)</f>
        <v>21</v>
      </c>
    </row>
    <row r="28" spans="2:15" ht="28.5">
      <c r="B28" s="61" t="s">
        <v>24</v>
      </c>
      <c r="C28" s="26"/>
      <c r="D28" s="5"/>
      <c r="E28" s="5"/>
      <c r="F28" s="5"/>
      <c r="G28" s="5"/>
      <c r="H28" s="5">
        <v>9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8">
        <v>0</v>
      </c>
      <c r="O28" s="79">
        <f t="shared" si="2"/>
        <v>9</v>
      </c>
    </row>
    <row r="29" spans="2:15" ht="28.5">
      <c r="B29" s="61" t="s">
        <v>25</v>
      </c>
      <c r="C29" s="26"/>
      <c r="D29" s="5"/>
      <c r="E29" s="5"/>
      <c r="F29" s="5"/>
      <c r="G29" s="5"/>
      <c r="H29" s="5">
        <v>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8">
        <v>0</v>
      </c>
      <c r="O29" s="79">
        <f t="shared" si="2"/>
        <v>7</v>
      </c>
    </row>
    <row r="30" spans="2:15" ht="28.5">
      <c r="B30" s="61" t="s">
        <v>26</v>
      </c>
      <c r="C30" s="26"/>
      <c r="D30" s="5"/>
      <c r="E30" s="5"/>
      <c r="F30" s="5"/>
      <c r="G30" s="5"/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8">
        <v>0</v>
      </c>
      <c r="O30" s="79">
        <f t="shared" si="2"/>
        <v>0</v>
      </c>
    </row>
    <row r="31" spans="2:15" ht="28.5">
      <c r="B31" s="61" t="s">
        <v>27</v>
      </c>
      <c r="C31" s="26"/>
      <c r="D31" s="5"/>
      <c r="E31" s="5"/>
      <c r="F31" s="5"/>
      <c r="G31" s="5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8">
        <v>0</v>
      </c>
      <c r="O31" s="79">
        <f t="shared" si="2"/>
        <v>0</v>
      </c>
    </row>
    <row r="32" spans="2:15" ht="15">
      <c r="B32" s="61" t="s">
        <v>28</v>
      </c>
      <c r="C32" s="26"/>
      <c r="D32" s="5"/>
      <c r="E32" s="5"/>
      <c r="F32" s="5"/>
      <c r="G32" s="5"/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8">
        <v>0</v>
      </c>
      <c r="O32" s="79">
        <f t="shared" si="2"/>
        <v>0</v>
      </c>
    </row>
    <row r="33" spans="2:15" ht="29.25" thickBot="1">
      <c r="B33" s="62" t="s">
        <v>29</v>
      </c>
      <c r="C33" s="29"/>
      <c r="D33" s="11"/>
      <c r="E33" s="11"/>
      <c r="F33" s="11"/>
      <c r="G33" s="11"/>
      <c r="H33" s="11" t="s">
        <v>108</v>
      </c>
      <c r="I33" s="11" t="s">
        <v>108</v>
      </c>
      <c r="J33" s="11" t="s">
        <v>108</v>
      </c>
      <c r="K33" s="11" t="s">
        <v>108</v>
      </c>
      <c r="L33" s="11" t="s">
        <v>108</v>
      </c>
      <c r="M33" s="11" t="s">
        <v>108</v>
      </c>
      <c r="N33" s="66" t="s">
        <v>108</v>
      </c>
      <c r="O33" s="81">
        <f t="shared" si="2"/>
        <v>0</v>
      </c>
    </row>
    <row r="34" spans="2:15" ht="15.75" thickBot="1">
      <c r="B34" s="44" t="s">
        <v>30</v>
      </c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0"/>
      <c r="O34" s="82" t="s">
        <v>102</v>
      </c>
    </row>
    <row r="35" spans="2:15" ht="28.5">
      <c r="B35" s="63" t="s">
        <v>31</v>
      </c>
      <c r="C35" s="32"/>
      <c r="D35" s="10"/>
      <c r="E35" s="10"/>
      <c r="F35" s="10"/>
      <c r="G35" s="10"/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73">
        <v>0</v>
      </c>
      <c r="O35" s="84">
        <f>AVERAGE(C35:N35)</f>
        <v>0</v>
      </c>
    </row>
    <row r="36" spans="2:15" ht="28.5">
      <c r="B36" s="61" t="s">
        <v>32</v>
      </c>
      <c r="C36" s="26"/>
      <c r="D36" s="5"/>
      <c r="E36" s="5"/>
      <c r="F36" s="5"/>
      <c r="G36" s="5"/>
      <c r="H36" s="5">
        <v>4306</v>
      </c>
      <c r="I36" s="5">
        <v>4306</v>
      </c>
      <c r="J36" s="5">
        <v>5624</v>
      </c>
      <c r="K36" s="5">
        <v>5357</v>
      </c>
      <c r="L36" s="5">
        <v>5357</v>
      </c>
      <c r="M36" s="5">
        <v>5357</v>
      </c>
      <c r="N36" s="68">
        <v>5357</v>
      </c>
      <c r="O36" s="85">
        <f>AVERAGE(C36:N36)</f>
        <v>5094.857142857143</v>
      </c>
    </row>
    <row r="37" spans="2:15" ht="28.5">
      <c r="B37" s="61" t="s">
        <v>33</v>
      </c>
      <c r="C37" s="26"/>
      <c r="D37" s="5"/>
      <c r="E37" s="5"/>
      <c r="F37" s="5"/>
      <c r="G37" s="5"/>
      <c r="H37" s="5">
        <v>191</v>
      </c>
      <c r="I37" s="5">
        <v>191</v>
      </c>
      <c r="J37" s="5">
        <v>191</v>
      </c>
      <c r="K37" s="5">
        <v>105</v>
      </c>
      <c r="L37" s="5">
        <v>125</v>
      </c>
      <c r="M37" s="5">
        <v>125</v>
      </c>
      <c r="N37" s="68">
        <v>225</v>
      </c>
      <c r="O37" s="85">
        <f>AVERAGE(C37:N37)</f>
        <v>164.71428571428572</v>
      </c>
    </row>
    <row r="38" spans="2:15" ht="15.75" thickBot="1">
      <c r="B38" s="62" t="s">
        <v>34</v>
      </c>
      <c r="C38" s="29"/>
      <c r="D38" s="11"/>
      <c r="E38" s="11"/>
      <c r="F38" s="11"/>
      <c r="G38" s="11"/>
      <c r="H38" s="11">
        <v>614</v>
      </c>
      <c r="I38" s="11">
        <v>614</v>
      </c>
      <c r="J38" s="11">
        <v>614</v>
      </c>
      <c r="K38" s="11">
        <v>790</v>
      </c>
      <c r="L38" s="11">
        <v>790</v>
      </c>
      <c r="M38" s="11">
        <v>790</v>
      </c>
      <c r="N38" s="66">
        <v>839</v>
      </c>
      <c r="O38" s="86">
        <f>AVERAGE(C38:N38)</f>
        <v>721.5714285714286</v>
      </c>
    </row>
    <row r="39" spans="2:15" ht="15.75" thickBot="1">
      <c r="B39" s="44" t="s">
        <v>35</v>
      </c>
      <c r="C39" s="3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70"/>
      <c r="O39" s="82" t="s">
        <v>102</v>
      </c>
    </row>
    <row r="40" spans="2:15" ht="15">
      <c r="B40" s="63" t="s">
        <v>36</v>
      </c>
      <c r="C40" s="32"/>
      <c r="D40" s="32"/>
      <c r="E40" s="32"/>
      <c r="F40" s="32"/>
      <c r="G40" s="32"/>
      <c r="H40" s="32">
        <v>15</v>
      </c>
      <c r="I40" s="32">
        <v>15</v>
      </c>
      <c r="J40" s="32">
        <v>15</v>
      </c>
      <c r="K40" s="32">
        <v>14</v>
      </c>
      <c r="L40" s="32">
        <v>14</v>
      </c>
      <c r="M40" s="32">
        <v>13</v>
      </c>
      <c r="N40" s="32">
        <v>13</v>
      </c>
      <c r="O40" s="84">
        <f>N40</f>
        <v>13</v>
      </c>
    </row>
    <row r="41" spans="2:15" ht="15">
      <c r="B41" s="61" t="s">
        <v>37</v>
      </c>
      <c r="C41" s="26"/>
      <c r="D41" s="5"/>
      <c r="E41" s="5"/>
      <c r="F41" s="5"/>
      <c r="G41" s="5"/>
      <c r="H41" s="5">
        <v>10</v>
      </c>
      <c r="I41" s="5">
        <v>10</v>
      </c>
      <c r="J41" s="5">
        <v>10</v>
      </c>
      <c r="K41" s="5">
        <v>10</v>
      </c>
      <c r="L41" s="5">
        <v>10</v>
      </c>
      <c r="M41" s="5">
        <v>10</v>
      </c>
      <c r="N41" s="68">
        <v>10</v>
      </c>
      <c r="O41" s="85">
        <f>N41</f>
        <v>10</v>
      </c>
    </row>
    <row r="42" spans="2:15" ht="15.75" thickBot="1">
      <c r="B42" s="62" t="s">
        <v>38</v>
      </c>
      <c r="C42" s="29"/>
      <c r="D42" s="29"/>
      <c r="E42" s="29"/>
      <c r="F42" s="29"/>
      <c r="G42" s="29"/>
      <c r="H42" s="29">
        <v>13</v>
      </c>
      <c r="I42" s="29">
        <v>13</v>
      </c>
      <c r="J42" s="29">
        <v>13</v>
      </c>
      <c r="K42" s="29">
        <v>16</v>
      </c>
      <c r="L42" s="29">
        <v>16</v>
      </c>
      <c r="M42" s="29">
        <v>17</v>
      </c>
      <c r="N42" s="29">
        <v>17</v>
      </c>
      <c r="O42" s="86">
        <f>N42</f>
        <v>17</v>
      </c>
    </row>
    <row r="43" spans="2:15" ht="15">
      <c r="B43" s="40" t="s">
        <v>39</v>
      </c>
      <c r="C43" s="33"/>
      <c r="D43" s="9"/>
      <c r="E43" s="9"/>
      <c r="F43" s="9"/>
      <c r="G43" s="9"/>
      <c r="H43" s="9"/>
      <c r="I43" s="9"/>
      <c r="J43" s="9"/>
      <c r="K43" s="9"/>
      <c r="L43" s="9"/>
      <c r="M43" s="9"/>
      <c r="N43" s="74"/>
      <c r="O43" s="87">
        <f>M43</f>
        <v>0</v>
      </c>
    </row>
    <row r="44" spans="2:15" ht="15.75" thickBot="1">
      <c r="B44" s="45" t="s">
        <v>40</v>
      </c>
      <c r="C44" s="34"/>
      <c r="D44" s="8"/>
      <c r="E44" s="8"/>
      <c r="F44" s="8"/>
      <c r="G44" s="8"/>
      <c r="H44" s="8"/>
      <c r="I44" s="8"/>
      <c r="J44" s="8"/>
      <c r="K44" s="8"/>
      <c r="L44" s="8"/>
      <c r="M44" s="8"/>
      <c r="N44" s="75"/>
      <c r="O44" s="88">
        <f>K44</f>
        <v>0</v>
      </c>
    </row>
    <row r="45" spans="2:15" ht="15">
      <c r="B45" s="63" t="s">
        <v>41</v>
      </c>
      <c r="C45" s="35"/>
      <c r="D45" s="35"/>
      <c r="E45" s="35"/>
      <c r="F45" s="35"/>
      <c r="G45" s="35"/>
      <c r="H45" s="35">
        <v>141040</v>
      </c>
      <c r="I45" s="35">
        <v>98821.98</v>
      </c>
      <c r="J45" s="35">
        <v>114930.34</v>
      </c>
      <c r="K45" s="35">
        <v>106759.13</v>
      </c>
      <c r="L45" s="35">
        <v>103353.81</v>
      </c>
      <c r="M45" s="35">
        <v>100061.26</v>
      </c>
      <c r="N45" s="35">
        <v>219166.66</v>
      </c>
      <c r="O45" s="89">
        <f aca="true" t="shared" si="3" ref="O45:O60">SUM(C45:N45)</f>
        <v>884133.18</v>
      </c>
    </row>
    <row r="46" spans="2:15" ht="15">
      <c r="B46" s="61" t="s">
        <v>42</v>
      </c>
      <c r="C46" s="28"/>
      <c r="D46" s="28"/>
      <c r="E46" s="28"/>
      <c r="F46" s="28"/>
      <c r="G46" s="28"/>
      <c r="H46" s="28">
        <v>294835</v>
      </c>
      <c r="I46" s="28">
        <v>285947</v>
      </c>
      <c r="J46" s="28">
        <v>296144</v>
      </c>
      <c r="K46" s="28">
        <v>294632.23</v>
      </c>
      <c r="L46" s="28">
        <v>324924.7</v>
      </c>
      <c r="M46" s="28">
        <v>324384.56</v>
      </c>
      <c r="N46" s="28">
        <v>313916.66</v>
      </c>
      <c r="O46" s="80">
        <f t="shared" si="3"/>
        <v>2134784.15</v>
      </c>
    </row>
    <row r="47" spans="2:15" ht="15">
      <c r="B47" s="61" t="s">
        <v>43</v>
      </c>
      <c r="C47" s="28"/>
      <c r="D47" s="28"/>
      <c r="E47" s="28"/>
      <c r="F47" s="28"/>
      <c r="G47" s="28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80">
        <f t="shared" si="3"/>
        <v>0</v>
      </c>
    </row>
    <row r="48" spans="2:15" ht="15">
      <c r="B48" s="61" t="s">
        <v>44</v>
      </c>
      <c r="C48" s="28"/>
      <c r="D48" s="28"/>
      <c r="E48" s="28"/>
      <c r="F48" s="28"/>
      <c r="G48" s="28"/>
      <c r="H48" s="28">
        <v>3940</v>
      </c>
      <c r="I48" s="28">
        <v>119989</v>
      </c>
      <c r="J48" s="28">
        <v>44673.29</v>
      </c>
      <c r="K48" s="28">
        <v>8196.56</v>
      </c>
      <c r="L48" s="28">
        <v>37520.99</v>
      </c>
      <c r="M48" s="28">
        <v>13700</v>
      </c>
      <c r="N48" s="28">
        <v>39717.87</v>
      </c>
      <c r="O48" s="80">
        <f t="shared" si="3"/>
        <v>267737.71</v>
      </c>
    </row>
    <row r="49" spans="2:15" ht="15.75" thickBot="1">
      <c r="B49" s="62" t="s">
        <v>45</v>
      </c>
      <c r="C49" s="36"/>
      <c r="D49" s="36"/>
      <c r="E49" s="36"/>
      <c r="F49" s="36"/>
      <c r="G49" s="36"/>
      <c r="H49" s="36">
        <v>439815</v>
      </c>
      <c r="I49" s="36">
        <v>504757.98</v>
      </c>
      <c r="J49" s="36">
        <v>455747.62999999995</v>
      </c>
      <c r="K49" s="36">
        <v>409587.92</v>
      </c>
      <c r="L49" s="36">
        <v>465799.5</v>
      </c>
      <c r="M49" s="36">
        <v>438145.82</v>
      </c>
      <c r="N49" s="103">
        <v>572801.19</v>
      </c>
      <c r="O49" s="104">
        <f>SUM(O45:O48)</f>
        <v>3286655.04</v>
      </c>
    </row>
    <row r="50" spans="2:15" ht="30" thickBot="1">
      <c r="B50" s="44" t="s">
        <v>46</v>
      </c>
      <c r="C50" s="37"/>
      <c r="D50" s="19"/>
      <c r="E50" s="19"/>
      <c r="F50" s="19"/>
      <c r="G50" s="19"/>
      <c r="H50" s="19"/>
      <c r="I50" s="19"/>
      <c r="J50" s="19"/>
      <c r="K50" s="14"/>
      <c r="L50" s="19"/>
      <c r="M50" s="19"/>
      <c r="N50" s="70"/>
      <c r="O50" s="91" t="s">
        <v>102</v>
      </c>
    </row>
    <row r="51" spans="2:15" ht="15">
      <c r="B51" s="63" t="s">
        <v>47</v>
      </c>
      <c r="C51" s="35"/>
      <c r="D51" s="17"/>
      <c r="E51" s="17"/>
      <c r="F51" s="17"/>
      <c r="G51" s="17"/>
      <c r="H51" s="17">
        <v>64600</v>
      </c>
      <c r="I51" s="17">
        <v>88902</v>
      </c>
      <c r="J51" s="17">
        <v>80045</v>
      </c>
      <c r="K51" s="10">
        <v>60066.67</v>
      </c>
      <c r="L51" s="17">
        <v>71825</v>
      </c>
      <c r="M51" s="17">
        <v>68651.67</v>
      </c>
      <c r="N51" s="73">
        <v>133450</v>
      </c>
      <c r="O51" s="89">
        <f t="shared" si="3"/>
        <v>567540.34</v>
      </c>
    </row>
    <row r="52" spans="2:15" ht="15">
      <c r="B52" s="61" t="s">
        <v>48</v>
      </c>
      <c r="C52" s="28"/>
      <c r="D52" s="6"/>
      <c r="E52" s="6"/>
      <c r="F52" s="6"/>
      <c r="G52" s="6"/>
      <c r="H52" s="6">
        <v>26416</v>
      </c>
      <c r="I52" s="6">
        <v>27550</v>
      </c>
      <c r="J52" s="6">
        <v>29635</v>
      </c>
      <c r="K52" s="5">
        <v>29689.72</v>
      </c>
      <c r="L52" s="6">
        <v>29400</v>
      </c>
      <c r="M52" s="6">
        <v>28986.41</v>
      </c>
      <c r="N52" s="68">
        <v>26304.84</v>
      </c>
      <c r="O52" s="80">
        <f t="shared" si="3"/>
        <v>197981.97</v>
      </c>
    </row>
    <row r="53" spans="2:15" ht="15">
      <c r="B53" s="61" t="s">
        <v>49</v>
      </c>
      <c r="C53" s="28"/>
      <c r="D53" s="6"/>
      <c r="E53" s="6"/>
      <c r="F53" s="6"/>
      <c r="G53" s="6"/>
      <c r="H53" s="6">
        <v>0</v>
      </c>
      <c r="I53" s="6">
        <v>0</v>
      </c>
      <c r="J53" s="6">
        <v>0</v>
      </c>
      <c r="K53" s="5">
        <v>0</v>
      </c>
      <c r="L53" s="6">
        <v>0</v>
      </c>
      <c r="M53" s="6">
        <v>0</v>
      </c>
      <c r="N53" s="68">
        <v>0</v>
      </c>
      <c r="O53" s="80">
        <f t="shared" si="3"/>
        <v>0</v>
      </c>
    </row>
    <row r="54" spans="2:15" ht="15">
      <c r="B54" s="61" t="s">
        <v>50</v>
      </c>
      <c r="C54" s="28"/>
      <c r="D54" s="6"/>
      <c r="E54" s="6"/>
      <c r="F54" s="6"/>
      <c r="G54" s="6"/>
      <c r="H54" s="6">
        <v>61650</v>
      </c>
      <c r="I54" s="6">
        <v>18635</v>
      </c>
      <c r="J54" s="6">
        <v>62463</v>
      </c>
      <c r="K54" s="5">
        <v>83968</v>
      </c>
      <c r="L54" s="6">
        <v>54617.78</v>
      </c>
      <c r="M54" s="6">
        <v>56569.37</v>
      </c>
      <c r="N54" s="68">
        <v>22415.62</v>
      </c>
      <c r="O54" s="80">
        <f t="shared" si="3"/>
        <v>360318.77</v>
      </c>
    </row>
    <row r="55" spans="2:15" ht="15.75" thickBot="1">
      <c r="B55" s="62" t="s">
        <v>51</v>
      </c>
      <c r="C55" s="36"/>
      <c r="D55" s="18"/>
      <c r="E55" s="18"/>
      <c r="F55" s="18"/>
      <c r="G55" s="18"/>
      <c r="H55" s="18">
        <v>152666</v>
      </c>
      <c r="I55" s="18">
        <v>135087</v>
      </c>
      <c r="J55" s="18">
        <v>172143</v>
      </c>
      <c r="K55" s="11">
        <v>173724.39</v>
      </c>
      <c r="L55" s="18">
        <v>155842.78</v>
      </c>
      <c r="M55" s="18">
        <v>154207.45</v>
      </c>
      <c r="N55" s="66">
        <v>182170.46</v>
      </c>
      <c r="O55" s="90">
        <f t="shared" si="3"/>
        <v>1125841.08</v>
      </c>
    </row>
    <row r="56" spans="2:15" ht="15.75" thickBot="1">
      <c r="B56" s="44" t="s">
        <v>52</v>
      </c>
      <c r="C56" s="37"/>
      <c r="D56" s="19"/>
      <c r="E56" s="19"/>
      <c r="F56" s="19"/>
      <c r="G56" s="19"/>
      <c r="H56" s="19"/>
      <c r="I56" s="19"/>
      <c r="J56" s="19"/>
      <c r="K56" s="14"/>
      <c r="L56" s="19"/>
      <c r="M56" s="19"/>
      <c r="N56" s="70"/>
      <c r="O56" s="91"/>
    </row>
    <row r="57" spans="2:15" ht="15">
      <c r="B57" s="63" t="s">
        <v>53</v>
      </c>
      <c r="C57" s="35"/>
      <c r="D57" s="35"/>
      <c r="E57" s="35"/>
      <c r="F57" s="35"/>
      <c r="G57" s="35"/>
      <c r="H57" s="35">
        <v>110056</v>
      </c>
      <c r="I57" s="35">
        <v>124157</v>
      </c>
      <c r="J57" s="35">
        <v>136761</v>
      </c>
      <c r="K57" s="35">
        <v>138719.87</v>
      </c>
      <c r="L57" s="35">
        <v>141503.2</v>
      </c>
      <c r="M57" s="35">
        <v>147984.41</v>
      </c>
      <c r="N57" s="35">
        <v>267457.41</v>
      </c>
      <c r="O57" s="89">
        <f t="shared" si="3"/>
        <v>1066638.8900000001</v>
      </c>
    </row>
    <row r="58" spans="2:15" ht="15">
      <c r="B58" s="61" t="s">
        <v>54</v>
      </c>
      <c r="C58" s="28"/>
      <c r="D58" s="28"/>
      <c r="E58" s="28"/>
      <c r="F58" s="28"/>
      <c r="G58" s="28"/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80">
        <f t="shared" si="3"/>
        <v>0</v>
      </c>
    </row>
    <row r="59" spans="2:15" ht="15">
      <c r="B59" s="61" t="s">
        <v>55</v>
      </c>
      <c r="C59" s="28"/>
      <c r="D59" s="28"/>
      <c r="E59" s="28"/>
      <c r="F59" s="28"/>
      <c r="G59" s="28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80">
        <f t="shared" si="3"/>
        <v>0</v>
      </c>
    </row>
    <row r="60" spans="2:15" ht="15.75" thickBot="1">
      <c r="B60" s="62" t="s">
        <v>56</v>
      </c>
      <c r="C60" s="36"/>
      <c r="D60" s="36"/>
      <c r="E60" s="36"/>
      <c r="F60" s="36"/>
      <c r="G60" s="36"/>
      <c r="H60" s="36">
        <v>3072</v>
      </c>
      <c r="I60" s="36">
        <v>56371</v>
      </c>
      <c r="J60" s="36">
        <v>3600</v>
      </c>
      <c r="K60" s="36">
        <v>24128.87</v>
      </c>
      <c r="L60" s="36">
        <v>67990.3</v>
      </c>
      <c r="M60" s="36">
        <v>49494.54</v>
      </c>
      <c r="N60" s="36">
        <v>47612.65</v>
      </c>
      <c r="O60" s="90">
        <f t="shared" si="3"/>
        <v>252269.36</v>
      </c>
    </row>
    <row r="61" spans="2:15" ht="15.75" thickBot="1">
      <c r="B61" s="44" t="s">
        <v>57</v>
      </c>
      <c r="C61" s="37"/>
      <c r="D61" s="19"/>
      <c r="E61" s="19"/>
      <c r="F61" s="19"/>
      <c r="G61" s="19"/>
      <c r="H61" s="19"/>
      <c r="I61" s="19"/>
      <c r="J61" s="19"/>
      <c r="K61" s="14"/>
      <c r="L61" s="19"/>
      <c r="M61" s="19"/>
      <c r="N61" s="70"/>
      <c r="O61" s="91"/>
    </row>
    <row r="62" spans="2:15" ht="15">
      <c r="B62" s="63" t="s">
        <v>58</v>
      </c>
      <c r="C62" s="17"/>
      <c r="D62" s="17"/>
      <c r="E62" s="17"/>
      <c r="F62" s="17"/>
      <c r="G62" s="17"/>
      <c r="H62" s="17">
        <v>383600</v>
      </c>
      <c r="I62" s="17">
        <v>383600</v>
      </c>
      <c r="J62" s="17">
        <v>383600</v>
      </c>
      <c r="K62" s="17">
        <v>383600</v>
      </c>
      <c r="L62" s="17">
        <v>383600</v>
      </c>
      <c r="M62" s="17">
        <v>383600</v>
      </c>
      <c r="N62" s="17">
        <v>383600</v>
      </c>
      <c r="O62" s="89">
        <f>SUM(C62:N62)</f>
        <v>2685200</v>
      </c>
    </row>
    <row r="63" spans="2:15" ht="15">
      <c r="B63" s="61" t="s">
        <v>59</v>
      </c>
      <c r="C63" s="28"/>
      <c r="D63" s="28"/>
      <c r="E63" s="28"/>
      <c r="F63" s="28"/>
      <c r="G63" s="28"/>
      <c r="H63" s="28">
        <v>269525</v>
      </c>
      <c r="I63" s="28">
        <v>271527</v>
      </c>
      <c r="J63" s="28">
        <v>273028</v>
      </c>
      <c r="K63" s="28">
        <v>279517.3</v>
      </c>
      <c r="L63" s="28">
        <v>278258.02</v>
      </c>
      <c r="M63" s="28">
        <v>271311.65</v>
      </c>
      <c r="N63" s="28">
        <v>337833.83</v>
      </c>
      <c r="O63" s="80">
        <f aca="true" t="shared" si="4" ref="O63:O70">SUM(C63:N63)</f>
        <v>1981000.8000000003</v>
      </c>
    </row>
    <row r="64" spans="2:15" ht="15">
      <c r="B64" s="61" t="s">
        <v>60</v>
      </c>
      <c r="C64" s="26"/>
      <c r="D64" s="5"/>
      <c r="E64" s="5"/>
      <c r="F64" s="5"/>
      <c r="G64" s="5"/>
      <c r="H64" s="5">
        <v>86214</v>
      </c>
      <c r="I64" s="5">
        <v>86804</v>
      </c>
      <c r="J64" s="5">
        <v>89844</v>
      </c>
      <c r="K64" s="5">
        <v>90730.03</v>
      </c>
      <c r="L64" s="5">
        <v>89643.25</v>
      </c>
      <c r="M64" s="5">
        <v>91134.65</v>
      </c>
      <c r="N64" s="68">
        <v>87923.06</v>
      </c>
      <c r="O64" s="80">
        <f t="shared" si="4"/>
        <v>622292.99</v>
      </c>
    </row>
    <row r="65" spans="2:15" ht="15">
      <c r="B65" s="61" t="s">
        <v>109</v>
      </c>
      <c r="C65" s="28"/>
      <c r="D65" s="5"/>
      <c r="E65" s="5"/>
      <c r="F65" s="5"/>
      <c r="G65" s="5"/>
      <c r="H65" s="5">
        <v>39964</v>
      </c>
      <c r="I65" s="5">
        <v>79104</v>
      </c>
      <c r="J65" s="5">
        <v>89393</v>
      </c>
      <c r="K65" s="5">
        <v>184442.47999999998</v>
      </c>
      <c r="L65" s="5">
        <v>167680.88999999998</v>
      </c>
      <c r="M65" s="5">
        <v>188518.47000000003</v>
      </c>
      <c r="N65" s="68">
        <v>231815.69</v>
      </c>
      <c r="O65" s="80">
        <f>N65</f>
        <v>231815.69</v>
      </c>
    </row>
    <row r="66" spans="2:15" ht="15">
      <c r="B66" s="61" t="s">
        <v>61</v>
      </c>
      <c r="C66" s="28"/>
      <c r="D66" s="28"/>
      <c r="E66" s="28"/>
      <c r="F66" s="28"/>
      <c r="G66" s="28"/>
      <c r="H66" s="28">
        <v>243334</v>
      </c>
      <c r="I66" s="28">
        <v>240434</v>
      </c>
      <c r="J66" s="28">
        <v>257810</v>
      </c>
      <c r="K66" s="28">
        <v>235641.43</v>
      </c>
      <c r="L66" s="28">
        <v>286399.2</v>
      </c>
      <c r="M66" s="28">
        <v>256885.62</v>
      </c>
      <c r="N66" s="28">
        <v>288654.09</v>
      </c>
      <c r="O66" s="80">
        <f t="shared" si="4"/>
        <v>1809158.34</v>
      </c>
    </row>
    <row r="67" spans="2:15" ht="15">
      <c r="B67" s="61" t="s">
        <v>62</v>
      </c>
      <c r="C67" s="28"/>
      <c r="D67" s="5"/>
      <c r="E67" s="5"/>
      <c r="F67" s="5"/>
      <c r="G67" s="5"/>
      <c r="H67" s="5">
        <v>72441</v>
      </c>
      <c r="I67" s="5">
        <v>78757</v>
      </c>
      <c r="J67" s="5">
        <v>94773</v>
      </c>
      <c r="K67" s="5">
        <v>39556.42</v>
      </c>
      <c r="L67" s="5">
        <v>98263.66</v>
      </c>
      <c r="M67" s="5">
        <v>84723.1</v>
      </c>
      <c r="N67" s="68">
        <v>93805.58</v>
      </c>
      <c r="O67" s="80">
        <f t="shared" si="4"/>
        <v>562319.7599999999</v>
      </c>
    </row>
    <row r="68" spans="2:15" ht="15">
      <c r="B68" s="61" t="s">
        <v>63</v>
      </c>
      <c r="C68" s="28"/>
      <c r="D68" s="5"/>
      <c r="E68" s="5"/>
      <c r="F68" s="5"/>
      <c r="G68" s="5"/>
      <c r="H68" s="5">
        <v>20000</v>
      </c>
      <c r="I68" s="5">
        <v>35962</v>
      </c>
      <c r="J68" s="5">
        <v>32149</v>
      </c>
      <c r="K68" s="5">
        <v>48883.08</v>
      </c>
      <c r="L68" s="5">
        <v>40138.55</v>
      </c>
      <c r="M68" s="5">
        <v>126630.44</v>
      </c>
      <c r="N68" s="68">
        <v>44281.12</v>
      </c>
      <c r="O68" s="80">
        <f t="shared" si="4"/>
        <v>348044.19</v>
      </c>
    </row>
    <row r="69" spans="2:15" ht="15">
      <c r="B69" s="61" t="s">
        <v>64</v>
      </c>
      <c r="C69" s="28"/>
      <c r="D69" s="28"/>
      <c r="E69" s="28"/>
      <c r="F69" s="28"/>
      <c r="G69" s="28"/>
      <c r="H69" s="28">
        <v>355739</v>
      </c>
      <c r="I69" s="28">
        <v>358331</v>
      </c>
      <c r="J69" s="28">
        <v>362872</v>
      </c>
      <c r="K69" s="28">
        <v>370247.32999999996</v>
      </c>
      <c r="L69" s="28">
        <v>367901.27</v>
      </c>
      <c r="M69" s="28">
        <v>362446.30000000005</v>
      </c>
      <c r="N69" s="28">
        <v>425756.89</v>
      </c>
      <c r="O69" s="80">
        <f t="shared" si="4"/>
        <v>2603293.7900000005</v>
      </c>
    </row>
    <row r="70" spans="2:15" ht="15.75" thickBot="1">
      <c r="B70" s="62" t="s">
        <v>65</v>
      </c>
      <c r="C70" s="36"/>
      <c r="D70" s="36"/>
      <c r="E70" s="36"/>
      <c r="F70" s="36"/>
      <c r="G70" s="36"/>
      <c r="H70" s="36">
        <v>335775</v>
      </c>
      <c r="I70" s="36">
        <v>355153</v>
      </c>
      <c r="J70" s="36">
        <v>384732</v>
      </c>
      <c r="K70" s="36">
        <v>324080.93</v>
      </c>
      <c r="L70" s="36">
        <v>424801.41</v>
      </c>
      <c r="M70" s="36">
        <v>468239.16</v>
      </c>
      <c r="N70" s="36">
        <v>426740.79000000004</v>
      </c>
      <c r="O70" s="90">
        <f t="shared" si="4"/>
        <v>2719522.29</v>
      </c>
    </row>
    <row r="71" spans="2:15" ht="15.75" thickBot="1">
      <c r="B71" s="44" t="s">
        <v>66</v>
      </c>
      <c r="C71" s="3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70"/>
      <c r="O71" s="82"/>
    </row>
    <row r="72" spans="2:15" ht="15">
      <c r="B72" s="63" t="s">
        <v>67</v>
      </c>
      <c r="C72" s="25"/>
      <c r="D72" s="25"/>
      <c r="E72" s="25"/>
      <c r="F72" s="25"/>
      <c r="G72" s="25"/>
      <c r="H72" s="25">
        <v>5739</v>
      </c>
      <c r="I72" s="25">
        <v>5801</v>
      </c>
      <c r="J72" s="25">
        <v>8114</v>
      </c>
      <c r="K72" s="25">
        <v>7717</v>
      </c>
      <c r="L72" s="25">
        <v>7915</v>
      </c>
      <c r="M72" s="25">
        <v>7915</v>
      </c>
      <c r="N72" s="25">
        <v>10140</v>
      </c>
      <c r="O72" s="20">
        <f>N72</f>
        <v>10140</v>
      </c>
    </row>
    <row r="73" spans="2:15" ht="15">
      <c r="B73" s="61" t="s">
        <v>68</v>
      </c>
      <c r="C73" s="27"/>
      <c r="D73" s="7"/>
      <c r="E73" s="7"/>
      <c r="F73" s="7"/>
      <c r="G73" s="7"/>
      <c r="H73" s="7"/>
      <c r="I73" s="7">
        <v>12</v>
      </c>
      <c r="J73" s="7">
        <v>39</v>
      </c>
      <c r="K73" s="7">
        <v>90</v>
      </c>
      <c r="L73" s="7">
        <v>94</v>
      </c>
      <c r="M73" s="7">
        <v>111</v>
      </c>
      <c r="N73" s="69">
        <v>120</v>
      </c>
      <c r="O73" s="21">
        <f>SUM(C73:N73)</f>
        <v>466</v>
      </c>
    </row>
    <row r="74" spans="2:15" ht="28.5">
      <c r="B74" s="61" t="s">
        <v>69</v>
      </c>
      <c r="C74" s="27"/>
      <c r="D74" s="7"/>
      <c r="E74" s="7"/>
      <c r="F74" s="7"/>
      <c r="G74" s="7"/>
      <c r="H74" s="7">
        <v>27</v>
      </c>
      <c r="I74" s="7">
        <v>23</v>
      </c>
      <c r="J74" s="7">
        <v>9</v>
      </c>
      <c r="K74" s="7">
        <v>3</v>
      </c>
      <c r="L74" s="7">
        <v>7</v>
      </c>
      <c r="M74" s="7">
        <v>10</v>
      </c>
      <c r="N74" s="69">
        <v>16</v>
      </c>
      <c r="O74" s="21">
        <f aca="true" t="shared" si="5" ref="O74:O86">SUM(C74:N74)</f>
        <v>95</v>
      </c>
    </row>
    <row r="75" spans="2:15" ht="42.75">
      <c r="B75" s="61" t="s">
        <v>70</v>
      </c>
      <c r="C75" s="27"/>
      <c r="D75" s="7"/>
      <c r="E75" s="7"/>
      <c r="F75" s="7"/>
      <c r="G75" s="7"/>
      <c r="H75" s="7">
        <v>27</v>
      </c>
      <c r="I75" s="7">
        <v>23</v>
      </c>
      <c r="J75" s="7">
        <v>30</v>
      </c>
      <c r="K75" s="7">
        <v>60</v>
      </c>
      <c r="L75" s="7">
        <v>50</v>
      </c>
      <c r="M75" s="7">
        <v>36</v>
      </c>
      <c r="N75" s="69">
        <v>29</v>
      </c>
      <c r="O75" s="21">
        <f t="shared" si="5"/>
        <v>255</v>
      </c>
    </row>
    <row r="76" spans="2:15" ht="28.5">
      <c r="B76" s="61" t="s">
        <v>71</v>
      </c>
      <c r="C76" s="27"/>
      <c r="D76" s="7"/>
      <c r="E76" s="7"/>
      <c r="F76" s="7"/>
      <c r="G76" s="7"/>
      <c r="H76" s="7">
        <v>54</v>
      </c>
      <c r="I76" s="7">
        <v>45</v>
      </c>
      <c r="J76" s="7">
        <v>0</v>
      </c>
      <c r="K76" s="7">
        <v>0</v>
      </c>
      <c r="L76" s="7">
        <v>0</v>
      </c>
      <c r="M76" s="7">
        <v>0</v>
      </c>
      <c r="N76" s="69">
        <v>0</v>
      </c>
      <c r="O76" s="21">
        <f t="shared" si="5"/>
        <v>99</v>
      </c>
    </row>
    <row r="77" spans="2:15" ht="28.5">
      <c r="B77" s="61" t="s">
        <v>72</v>
      </c>
      <c r="C77" s="27"/>
      <c r="D77" s="7"/>
      <c r="E77" s="7"/>
      <c r="F77" s="7"/>
      <c r="G77" s="7"/>
      <c r="H77" s="7">
        <v>54</v>
      </c>
      <c r="I77" s="7">
        <v>45</v>
      </c>
      <c r="J77" s="7">
        <v>30</v>
      </c>
      <c r="K77" s="7">
        <v>60</v>
      </c>
      <c r="L77" s="7">
        <v>50</v>
      </c>
      <c r="M77" s="7">
        <v>36</v>
      </c>
      <c r="N77" s="69">
        <v>29</v>
      </c>
      <c r="O77" s="21">
        <f t="shared" si="5"/>
        <v>304</v>
      </c>
    </row>
    <row r="78" spans="2:15" ht="15">
      <c r="B78" s="61" t="s">
        <v>73</v>
      </c>
      <c r="C78" s="27"/>
      <c r="D78" s="7"/>
      <c r="E78" s="7"/>
      <c r="F78" s="7"/>
      <c r="G78" s="7"/>
      <c r="H78" s="7">
        <v>50</v>
      </c>
      <c r="I78" s="7">
        <v>31</v>
      </c>
      <c r="J78" s="7">
        <v>39</v>
      </c>
      <c r="K78" s="7">
        <v>90</v>
      </c>
      <c r="L78" s="7">
        <v>94</v>
      </c>
      <c r="M78" s="7">
        <v>111</v>
      </c>
      <c r="N78" s="69">
        <v>120</v>
      </c>
      <c r="O78" s="21">
        <f t="shared" si="5"/>
        <v>535</v>
      </c>
    </row>
    <row r="79" spans="2:15" ht="29.25" thickBot="1">
      <c r="B79" s="62" t="s">
        <v>74</v>
      </c>
      <c r="C79" s="31"/>
      <c r="D79" s="13"/>
      <c r="E79" s="13"/>
      <c r="F79" s="13"/>
      <c r="G79" s="13"/>
      <c r="H79" s="13">
        <v>50</v>
      </c>
      <c r="I79" s="13">
        <v>31</v>
      </c>
      <c r="J79" s="13">
        <v>39</v>
      </c>
      <c r="K79" s="13">
        <v>72</v>
      </c>
      <c r="L79" s="13">
        <v>86</v>
      </c>
      <c r="M79" s="13">
        <v>66</v>
      </c>
      <c r="N79" s="72">
        <v>91</v>
      </c>
      <c r="O79" s="22">
        <f t="shared" si="5"/>
        <v>435</v>
      </c>
    </row>
    <row r="80" spans="2:15" ht="15.75" thickBot="1">
      <c r="B80" s="44" t="s">
        <v>75</v>
      </c>
      <c r="C80" s="3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70"/>
      <c r="O80" s="82"/>
    </row>
    <row r="81" spans="2:15" ht="15">
      <c r="B81" s="63" t="s">
        <v>76</v>
      </c>
      <c r="C81" s="25"/>
      <c r="D81" s="12"/>
      <c r="E81" s="12"/>
      <c r="F81" s="12"/>
      <c r="G81" s="12"/>
      <c r="H81" s="12">
        <v>3</v>
      </c>
      <c r="I81" s="12">
        <v>2</v>
      </c>
      <c r="J81" s="12">
        <v>9</v>
      </c>
      <c r="K81" s="12">
        <v>3</v>
      </c>
      <c r="L81" s="12">
        <v>0</v>
      </c>
      <c r="M81" s="12">
        <v>0</v>
      </c>
      <c r="N81" s="71">
        <v>5</v>
      </c>
      <c r="O81" s="20">
        <f t="shared" si="5"/>
        <v>22</v>
      </c>
    </row>
    <row r="82" spans="2:15" ht="15">
      <c r="B82" s="61" t="s">
        <v>77</v>
      </c>
      <c r="C82" s="27"/>
      <c r="D82" s="7"/>
      <c r="E82" s="7"/>
      <c r="F82" s="7"/>
      <c r="G82" s="7"/>
      <c r="H82" s="7">
        <v>3</v>
      </c>
      <c r="I82" s="7">
        <v>2</v>
      </c>
      <c r="J82" s="7">
        <v>4</v>
      </c>
      <c r="K82" s="7">
        <v>0</v>
      </c>
      <c r="L82" s="7">
        <v>0</v>
      </c>
      <c r="M82" s="7">
        <v>3</v>
      </c>
      <c r="N82" s="69">
        <v>16</v>
      </c>
      <c r="O82" s="21">
        <f t="shared" si="5"/>
        <v>28</v>
      </c>
    </row>
    <row r="83" spans="2:15" ht="28.5">
      <c r="B83" s="61" t="s">
        <v>78</v>
      </c>
      <c r="C83" s="27"/>
      <c r="D83" s="7"/>
      <c r="E83" s="7"/>
      <c r="F83" s="7"/>
      <c r="G83" s="7"/>
      <c r="H83" s="7">
        <v>20</v>
      </c>
      <c r="I83" s="7">
        <v>22</v>
      </c>
      <c r="J83" s="7">
        <v>2</v>
      </c>
      <c r="K83" s="7">
        <v>0</v>
      </c>
      <c r="L83" s="7">
        <v>7</v>
      </c>
      <c r="M83" s="7">
        <v>0</v>
      </c>
      <c r="N83" s="69">
        <v>0</v>
      </c>
      <c r="O83" s="21">
        <f t="shared" si="5"/>
        <v>51</v>
      </c>
    </row>
    <row r="84" spans="2:15" ht="28.5">
      <c r="B84" s="61" t="s">
        <v>79</v>
      </c>
      <c r="C84" s="27"/>
      <c r="D84" s="7"/>
      <c r="E84" s="7"/>
      <c r="F84" s="7"/>
      <c r="G84" s="7"/>
      <c r="H84" s="7">
        <v>20</v>
      </c>
      <c r="I84" s="7">
        <v>22</v>
      </c>
      <c r="J84" s="7">
        <v>9</v>
      </c>
      <c r="K84" s="7">
        <v>0</v>
      </c>
      <c r="L84" s="7">
        <v>0</v>
      </c>
      <c r="M84" s="7">
        <v>10</v>
      </c>
      <c r="N84" s="69">
        <v>0</v>
      </c>
      <c r="O84" s="21">
        <f t="shared" si="5"/>
        <v>61</v>
      </c>
    </row>
    <row r="85" spans="2:15" ht="15">
      <c r="B85" s="61" t="s">
        <v>80</v>
      </c>
      <c r="C85" s="27"/>
      <c r="D85" s="7"/>
      <c r="E85" s="7"/>
      <c r="F85" s="7"/>
      <c r="G85" s="7"/>
      <c r="H85" s="7">
        <v>15</v>
      </c>
      <c r="I85" s="7">
        <v>13</v>
      </c>
      <c r="J85" s="7">
        <v>6</v>
      </c>
      <c r="K85" s="7">
        <v>60</v>
      </c>
      <c r="L85" s="7">
        <v>50</v>
      </c>
      <c r="M85" s="7">
        <v>36</v>
      </c>
      <c r="N85" s="69">
        <v>0</v>
      </c>
      <c r="O85" s="21">
        <f t="shared" si="5"/>
        <v>180</v>
      </c>
    </row>
    <row r="86" spans="2:15" ht="15">
      <c r="B86" s="61" t="s">
        <v>81</v>
      </c>
      <c r="C86" s="27"/>
      <c r="D86" s="7"/>
      <c r="E86" s="7"/>
      <c r="F86" s="7"/>
      <c r="G86" s="7"/>
      <c r="H86" s="7">
        <v>15</v>
      </c>
      <c r="I86" s="7">
        <v>13</v>
      </c>
      <c r="J86" s="7">
        <v>6</v>
      </c>
      <c r="K86" s="7">
        <v>0</v>
      </c>
      <c r="L86" s="7">
        <v>0</v>
      </c>
      <c r="M86" s="7">
        <v>36</v>
      </c>
      <c r="N86" s="69">
        <v>29</v>
      </c>
      <c r="O86" s="21">
        <f t="shared" si="5"/>
        <v>99</v>
      </c>
    </row>
    <row r="87" spans="2:15" ht="15">
      <c r="B87" s="61" t="s">
        <v>82</v>
      </c>
      <c r="C87" s="27"/>
      <c r="D87" s="7"/>
      <c r="E87" s="7"/>
      <c r="F87" s="7"/>
      <c r="G87" s="7"/>
      <c r="H87" s="7">
        <v>70</v>
      </c>
      <c r="I87" s="7">
        <v>70</v>
      </c>
      <c r="J87" s="7">
        <v>70</v>
      </c>
      <c r="K87" s="7">
        <v>70</v>
      </c>
      <c r="L87" s="7">
        <v>70</v>
      </c>
      <c r="M87" s="7">
        <v>70</v>
      </c>
      <c r="N87" s="7">
        <v>70</v>
      </c>
      <c r="O87" s="21">
        <f>N87</f>
        <v>70</v>
      </c>
    </row>
    <row r="88" spans="2:15" ht="15.75" thickBot="1">
      <c r="B88" s="62" t="s">
        <v>83</v>
      </c>
      <c r="C88" s="31"/>
      <c r="D88" s="13"/>
      <c r="E88" s="13"/>
      <c r="F88" s="13"/>
      <c r="G88" s="13"/>
      <c r="H88" s="13" t="s">
        <v>108</v>
      </c>
      <c r="I88" s="13" t="s">
        <v>108</v>
      </c>
      <c r="J88" s="13" t="s">
        <v>108</v>
      </c>
      <c r="K88" s="13">
        <v>0.01</v>
      </c>
      <c r="L88" s="13">
        <v>0.01</v>
      </c>
      <c r="M88" s="13">
        <v>0.01</v>
      </c>
      <c r="N88" s="72" t="s">
        <v>108</v>
      </c>
      <c r="O88" s="22" t="str">
        <f>N88</f>
        <v>ND</v>
      </c>
    </row>
    <row r="89" ht="15.75" thickBot="1">
      <c r="B89" s="42"/>
    </row>
    <row r="90" spans="2:15" ht="15">
      <c r="B90" s="46" t="s">
        <v>97</v>
      </c>
      <c r="C90" s="47" t="str">
        <f>C4</f>
        <v>ENERO</v>
      </c>
      <c r="D90" s="48" t="str">
        <f aca="true" t="shared" si="6" ref="D90:O90">D4</f>
        <v>FEBRERO</v>
      </c>
      <c r="E90" s="48" t="str">
        <f t="shared" si="6"/>
        <v>MARZO</v>
      </c>
      <c r="F90" s="48" t="str">
        <f t="shared" si="6"/>
        <v>ABRIL</v>
      </c>
      <c r="G90" s="48" t="str">
        <f t="shared" si="6"/>
        <v>MAYO</v>
      </c>
      <c r="H90" s="48" t="str">
        <f t="shared" si="6"/>
        <v>JUNIO</v>
      </c>
      <c r="I90" s="48" t="str">
        <f t="shared" si="6"/>
        <v>JULIO</v>
      </c>
      <c r="J90" s="48" t="str">
        <f t="shared" si="6"/>
        <v>AGOSTO</v>
      </c>
      <c r="K90" s="48" t="str">
        <f t="shared" si="6"/>
        <v>SEPT</v>
      </c>
      <c r="L90" s="48" t="str">
        <f t="shared" si="6"/>
        <v>OCT</v>
      </c>
      <c r="M90" s="48" t="str">
        <f t="shared" si="6"/>
        <v>NOV</v>
      </c>
      <c r="N90" s="48" t="str">
        <f t="shared" si="6"/>
        <v>DICIEMBRE</v>
      </c>
      <c r="O90" s="49" t="str">
        <f t="shared" si="6"/>
        <v>Dato Anual</v>
      </c>
    </row>
    <row r="91" spans="2:15" ht="15">
      <c r="B91" s="50" t="s">
        <v>98</v>
      </c>
      <c r="C91" s="38" t="e">
        <f>C70/(C49+C55+C57+C58+C59+C60)</f>
        <v>#DIV/0!</v>
      </c>
      <c r="D91" s="1" t="e">
        <f aca="true" t="shared" si="7" ref="D91:N91">D70/(D49+D55+D57+D58+D59+D60)</f>
        <v>#DIV/0!</v>
      </c>
      <c r="E91" s="1" t="e">
        <f t="shared" si="7"/>
        <v>#DIV/0!</v>
      </c>
      <c r="F91" s="1" t="e">
        <f t="shared" si="7"/>
        <v>#DIV/0!</v>
      </c>
      <c r="G91" s="1" t="e">
        <f t="shared" si="7"/>
        <v>#DIV/0!</v>
      </c>
      <c r="H91" s="1">
        <f t="shared" si="7"/>
        <v>0.47586552892607664</v>
      </c>
      <c r="I91" s="1">
        <f t="shared" si="7"/>
        <v>0.4329165009798348</v>
      </c>
      <c r="J91" s="1">
        <f t="shared" si="7"/>
        <v>0.5007890448602108</v>
      </c>
      <c r="K91" s="1">
        <f t="shared" si="7"/>
        <v>0.43433107370051005</v>
      </c>
      <c r="L91" s="1">
        <f t="shared" si="7"/>
        <v>0.5111095205166115</v>
      </c>
      <c r="M91" s="1">
        <f t="shared" si="7"/>
        <v>0.5928337033401853</v>
      </c>
      <c r="N91" s="1">
        <f t="shared" si="7"/>
        <v>0.3988076221813822</v>
      </c>
      <c r="O91" s="51">
        <f>AVERAGE(H91:N91)</f>
        <v>0.47809328492925873</v>
      </c>
    </row>
    <row r="92" spans="2:15" ht="15">
      <c r="B92" s="50" t="s">
        <v>99</v>
      </c>
      <c r="C92" s="38" t="e">
        <f>C66/C22</f>
        <v>#DIV/0!</v>
      </c>
      <c r="D92" s="1" t="e">
        <f aca="true" t="shared" si="8" ref="D92:N92">D66/D22</f>
        <v>#DIV/0!</v>
      </c>
      <c r="E92" s="1" t="e">
        <f t="shared" si="8"/>
        <v>#DIV/0!</v>
      </c>
      <c r="F92" s="1" t="e">
        <f t="shared" si="8"/>
        <v>#DIV/0!</v>
      </c>
      <c r="G92" s="1" t="e">
        <f t="shared" si="8"/>
        <v>#DIV/0!</v>
      </c>
      <c r="H92" s="1">
        <f t="shared" si="8"/>
        <v>0.6343430656934307</v>
      </c>
      <c r="I92" s="1">
        <f t="shared" si="8"/>
        <v>0.6267831074035454</v>
      </c>
      <c r="J92" s="1">
        <f t="shared" si="8"/>
        <v>0.6720802919708029</v>
      </c>
      <c r="K92" s="1">
        <f t="shared" si="8"/>
        <v>0.6142894421272158</v>
      </c>
      <c r="L92" s="1">
        <f t="shared" si="8"/>
        <v>0.7466089676746611</v>
      </c>
      <c r="M92" s="1">
        <f t="shared" si="8"/>
        <v>0.6696705422314911</v>
      </c>
      <c r="N92" s="1">
        <f t="shared" si="8"/>
        <v>0.7524872002085506</v>
      </c>
      <c r="O92" s="51">
        <f>AVERAGE(H92:N92)</f>
        <v>0.673751802472814</v>
      </c>
    </row>
    <row r="93" spans="2:15" ht="15">
      <c r="B93" s="52" t="s">
        <v>100</v>
      </c>
      <c r="C93" s="39">
        <f>C14</f>
        <v>0</v>
      </c>
      <c r="D93" s="2">
        <f aca="true" t="shared" si="9" ref="D93:N93">D14</f>
        <v>0</v>
      </c>
      <c r="E93" s="2">
        <f t="shared" si="9"/>
        <v>0</v>
      </c>
      <c r="F93" s="2">
        <f t="shared" si="9"/>
        <v>0</v>
      </c>
      <c r="G93" s="2">
        <f t="shared" si="9"/>
        <v>0</v>
      </c>
      <c r="H93" s="2">
        <f t="shared" si="9"/>
        <v>4776</v>
      </c>
      <c r="I93" s="2">
        <f t="shared" si="9"/>
        <v>4855</v>
      </c>
      <c r="J93" s="2">
        <f t="shared" si="9"/>
        <v>6429</v>
      </c>
      <c r="K93" s="2">
        <f t="shared" si="9"/>
        <v>6252</v>
      </c>
      <c r="L93" s="2">
        <f t="shared" si="9"/>
        <v>6252</v>
      </c>
      <c r="M93" s="2">
        <f t="shared" si="9"/>
        <v>6272</v>
      </c>
      <c r="N93" s="2">
        <f t="shared" si="9"/>
        <v>6421</v>
      </c>
      <c r="O93" s="53">
        <f>N93</f>
        <v>6421</v>
      </c>
    </row>
    <row r="94" spans="2:15" ht="15.75" thickBot="1">
      <c r="B94" s="54" t="s">
        <v>101</v>
      </c>
      <c r="C94" s="55">
        <f>C16</f>
        <v>0</v>
      </c>
      <c r="D94" s="56">
        <f aca="true" t="shared" si="10" ref="D94:N94">D16</f>
        <v>0</v>
      </c>
      <c r="E94" s="56">
        <f t="shared" si="10"/>
        <v>0</v>
      </c>
      <c r="F94" s="56">
        <f t="shared" si="10"/>
        <v>0</v>
      </c>
      <c r="G94" s="56">
        <f t="shared" si="10"/>
        <v>0</v>
      </c>
      <c r="H94" s="56">
        <f t="shared" si="10"/>
        <v>5739</v>
      </c>
      <c r="I94" s="56">
        <f t="shared" si="10"/>
        <v>5801</v>
      </c>
      <c r="J94" s="56">
        <f t="shared" si="10"/>
        <v>7682</v>
      </c>
      <c r="K94" s="56">
        <f t="shared" si="10"/>
        <v>7037</v>
      </c>
      <c r="L94" s="56">
        <f t="shared" si="10"/>
        <v>7037</v>
      </c>
      <c r="M94" s="56">
        <f t="shared" si="10"/>
        <v>6496</v>
      </c>
      <c r="N94" s="56">
        <f t="shared" si="10"/>
        <v>6495</v>
      </c>
      <c r="O94" s="57">
        <f>N94</f>
        <v>6495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D1">
      <selection activeCell="H3" sqref="H3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3" t="s">
        <v>106</v>
      </c>
      <c r="E2" s="94" t="str">
        <f>'Resumen Anual 2011'!C2</f>
        <v>AGUAS DE LA LIMA</v>
      </c>
      <c r="F2" s="95"/>
      <c r="G2" s="96"/>
    </row>
    <row r="3" spans="4:7" ht="19.5" thickBot="1">
      <c r="D3" s="97" t="s">
        <v>1</v>
      </c>
      <c r="E3" s="98">
        <f>'Resumen Anual 2011'!C3</f>
        <v>2011</v>
      </c>
      <c r="F3" s="98"/>
      <c r="G3" s="99"/>
    </row>
    <row r="4" spans="2:4" ht="15.75" thickTop="1">
      <c r="B4" s="101" t="s">
        <v>17</v>
      </c>
      <c r="C4" s="102"/>
      <c r="D4" s="102"/>
    </row>
    <row r="26" ht="15">
      <c r="B26" s="3" t="s">
        <v>105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6"/>
  <sheetViews>
    <sheetView zoomScalePageLayoutView="0" workbookViewId="0" topLeftCell="A28">
      <selection activeCell="K6" sqref="K6"/>
    </sheetView>
  </sheetViews>
  <sheetFormatPr defaultColWidth="11.421875" defaultRowHeight="15"/>
  <cols>
    <col min="1" max="1" width="0.85546875" style="0" customWidth="1"/>
  </cols>
  <sheetData>
    <row r="1" ht="6" customHeight="1" thickBot="1"/>
    <row r="2" spans="4:7" ht="16.5" thickTop="1">
      <c r="D2" s="93" t="s">
        <v>106</v>
      </c>
      <c r="E2" s="94" t="str">
        <f>'Resumen Anual 2011'!C2</f>
        <v>AGUAS DE LA LIMA</v>
      </c>
      <c r="F2" s="95"/>
      <c r="G2" s="96"/>
    </row>
    <row r="3" spans="4:7" ht="19.5" thickBot="1">
      <c r="D3" s="97" t="s">
        <v>1</v>
      </c>
      <c r="E3" s="98">
        <f>'Resumen Anual 2011'!C3</f>
        <v>2011</v>
      </c>
      <c r="F3" s="98"/>
      <c r="G3" s="99"/>
    </row>
    <row r="4" ht="15.75" thickTop="1">
      <c r="B4" s="100" t="s">
        <v>104</v>
      </c>
    </row>
    <row r="26" ht="15">
      <c r="B26" s="10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2012-04-23T19:08:14Z</dcterms:modified>
  <cp:category/>
  <cp:version/>
  <cp:contentType/>
  <cp:contentStatus/>
</cp:coreProperties>
</file>